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zuroveczjanos/dev/szjani.hu/content/post/cashflow-epitkezeshez/"/>
    </mc:Choice>
  </mc:AlternateContent>
  <xr:revisionPtr revIDLastSave="0" documentId="13_ncr:1_{C6124103-7F08-D540-BC90-9736B854C265}" xr6:coauthVersionLast="47" xr6:coauthVersionMax="47" xr10:uidLastSave="{00000000-0000-0000-0000-000000000000}"/>
  <bookViews>
    <workbookView xWindow="5800" yWindow="2580" windowWidth="40980" windowHeight="22220" xr2:uid="{12704399-5870-3846-8367-59FFF1AD18CE}"/>
  </bookViews>
  <sheets>
    <sheet name="Cashflo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32" i="1" s="1"/>
  <c r="C2" i="1" s="1"/>
  <c r="R8" i="1"/>
  <c r="R7" i="1"/>
  <c r="R6" i="1"/>
  <c r="R5" i="1"/>
  <c r="R4" i="1"/>
  <c r="R3" i="1"/>
  <c r="R9" i="1" l="1"/>
  <c r="C32" i="1"/>
  <c r="D2" i="1" s="1"/>
  <c r="D32" i="1" s="1"/>
  <c r="E2" i="1" s="1"/>
  <c r="E32" i="1" s="1"/>
  <c r="F2" i="1" s="1"/>
  <c r="F32" i="1" s="1"/>
  <c r="G2" i="1" s="1"/>
  <c r="G32" i="1" s="1"/>
  <c r="H2" i="1" s="1"/>
  <c r="H32" i="1" s="1"/>
  <c r="I2" i="1" s="1"/>
  <c r="I32" i="1" s="1"/>
  <c r="J2" i="1" s="1"/>
  <c r="J32" i="1" s="1"/>
  <c r="K2" i="1" s="1"/>
  <c r="K32" i="1" s="1"/>
  <c r="L2" i="1" s="1"/>
  <c r="L32" i="1" s="1"/>
  <c r="M2" i="1" s="1"/>
  <c r="M32" i="1" s="1"/>
  <c r="N2" i="1" s="1"/>
  <c r="N32" i="1" s="1"/>
  <c r="O2" i="1" s="1"/>
  <c r="O32" i="1" s="1"/>
  <c r="P2" i="1" s="1"/>
  <c r="P32" i="1" s="1"/>
  <c r="Q2" i="1" s="1"/>
  <c r="Q32" i="1" s="1"/>
  <c r="R32" i="1" s="1"/>
  <c r="R31" i="1"/>
</calcChain>
</file>

<file path=xl/sharedStrings.xml><?xml version="1.0" encoding="utf-8"?>
<sst xmlns="http://schemas.openxmlformats.org/spreadsheetml/2006/main" count="47" uniqueCount="47">
  <si>
    <t>Megnevezés</t>
  </si>
  <si>
    <t>2024. szeptember</t>
  </si>
  <si>
    <t>2024. október</t>
  </si>
  <si>
    <t>2024. november</t>
  </si>
  <si>
    <t>2024. december</t>
  </si>
  <si>
    <t>2025. január</t>
  </si>
  <si>
    <t>2025. február</t>
  </si>
  <si>
    <t>2025. március</t>
  </si>
  <si>
    <t>2025. április</t>
  </si>
  <si>
    <t>2025. május</t>
  </si>
  <si>
    <t>2025. június</t>
  </si>
  <si>
    <t>2025. július</t>
  </si>
  <si>
    <t>2025. augusztus</t>
  </si>
  <si>
    <t>2025. szeptember</t>
  </si>
  <si>
    <t>2025. október</t>
  </si>
  <si>
    <t>2026. november</t>
  </si>
  <si>
    <t>2025. december</t>
  </si>
  <si>
    <t>Összegzés</t>
  </si>
  <si>
    <t>Nyitó pénzkészlet</t>
  </si>
  <si>
    <t>Fizetés 1</t>
  </si>
  <si>
    <t>Fizetés 2</t>
  </si>
  <si>
    <t>Lakás eladás</t>
  </si>
  <si>
    <t>Pénzállomány növekedés</t>
  </si>
  <si>
    <t>Havi kiadás</t>
  </si>
  <si>
    <t>Albérlet</t>
  </si>
  <si>
    <t>Ház részteljesítés</t>
  </si>
  <si>
    <t>Telek</t>
  </si>
  <si>
    <t>Műszaki ellenőr</t>
  </si>
  <si>
    <t>Földhivatali illeték</t>
  </si>
  <si>
    <t>Ügyvéd</t>
  </si>
  <si>
    <t>Közjegyzői díj</t>
  </si>
  <si>
    <t>Értékbecslő</t>
  </si>
  <si>
    <t>Hitel törlesztés</t>
  </si>
  <si>
    <t>Belsőépítész</t>
  </si>
  <si>
    <t>Páraelszívó konyhába</t>
  </si>
  <si>
    <t>Indukciós főzőlap</t>
  </si>
  <si>
    <t>Mosogatógép</t>
  </si>
  <si>
    <t>Sütő</t>
  </si>
  <si>
    <t>Konyhabútor</t>
  </si>
  <si>
    <t>Bútor</t>
  </si>
  <si>
    <t>Mennyezeti lámpák</t>
  </si>
  <si>
    <t>Költözés</t>
  </si>
  <si>
    <t>Kerítés</t>
  </si>
  <si>
    <t>Kertrendezés</t>
  </si>
  <si>
    <t>Pénzállomány csökkenés</t>
  </si>
  <si>
    <t>Záró pénzkészlet</t>
  </si>
  <si>
    <t>Hitel, mint bevétel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</si>
</sst>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E]yyyy/\ mmmm;@"/>
    <numFmt numFmtId="165" formatCode="_-* #,##0\ &quot;Ft&quot;_-;\-* #,##0\ &quot;Ft&quot;_-;_-* &quot;-&quot;??\ &quot;Ft&quot;_-;_-@_-"/>
    <numFmt numFmtId="166" formatCode="#,##0\ &quot;Ft&quot;"/>
  </numFmts>
  <fonts count="6" x14ac:knownFonts="1">
    <font>
      <sz val="12"/>
      <color theme="1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color rgb="FFFF0000"/>
      <name val="Arial"/>
      <family val="2"/>
      <charset val="238"/>
      <scheme val="minor"/>
    </font>
    <font>
      <sz val="12"/>
      <color theme="0"/>
      <name val="Arial"/>
      <family val="2"/>
      <charset val="238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</fills>
  <borders count="7">
    <border>
      <left/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24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165" fontId="4" fillId="3" borderId="2" xfId="3" applyNumberFormat="1" applyFont="1" applyBorder="1"/>
    <xf numFmtId="166" fontId="0" fillId="0" borderId="0" xfId="0" applyNumberFormat="1"/>
    <xf numFmtId="165" fontId="0" fillId="0" borderId="0" xfId="0" applyNumberFormat="1"/>
    <xf numFmtId="166" fontId="0" fillId="0" borderId="2" xfId="0" applyNumberFormat="1" applyBorder="1"/>
    <xf numFmtId="165" fontId="1" fillId="2" borderId="0" xfId="2" applyNumberFormat="1"/>
    <xf numFmtId="166" fontId="1" fillId="2" borderId="0" xfId="2" applyNumberFormat="1"/>
    <xf numFmtId="166" fontId="0" fillId="0" borderId="4" xfId="0" applyNumberFormat="1" applyBorder="1"/>
    <xf numFmtId="166" fontId="0" fillId="0" borderId="5" xfId="0" applyNumberFormat="1" applyBorder="1"/>
    <xf numFmtId="165" fontId="5" fillId="0" borderId="0" xfId="1" applyNumberFormat="1" applyFont="1"/>
    <xf numFmtId="0" fontId="5" fillId="0" borderId="0" xfId="0" applyFont="1"/>
    <xf numFmtId="166" fontId="3" fillId="4" borderId="6" xfId="4" applyNumberFormat="1" applyBorder="1"/>
    <xf numFmtId="165" fontId="4" fillId="3" borderId="0" xfId="3" applyNumberFormat="1" applyFont="1"/>
    <xf numFmtId="0" fontId="0" fillId="0" borderId="1" xfId="0" applyBorder="1"/>
    <xf numFmtId="166" fontId="4" fillId="3" borderId="2" xfId="3" applyNumberFormat="1" applyFont="1" applyBorder="1"/>
    <xf numFmtId="166" fontId="4" fillId="3" borderId="3" xfId="3" applyNumberFormat="1" applyFont="1" applyBorder="1"/>
    <xf numFmtId="166" fontId="0" fillId="0" borderId="1" xfId="0" applyNumberFormat="1" applyBorder="1"/>
    <xf numFmtId="166" fontId="1" fillId="2" borderId="1" xfId="2" applyNumberFormat="1" applyBorder="1"/>
    <xf numFmtId="166" fontId="5" fillId="0" borderId="0" xfId="1" applyNumberFormat="1" applyFont="1"/>
    <xf numFmtId="166" fontId="5" fillId="0" borderId="1" xfId="1" applyNumberFormat="1" applyFont="1" applyBorder="1"/>
    <xf numFmtId="166" fontId="4" fillId="3" borderId="0" xfId="3" applyNumberFormat="1" applyFont="1"/>
    <xf numFmtId="166" fontId="4" fillId="3" borderId="1" xfId="3" applyNumberFormat="1" applyFont="1" applyBorder="1"/>
  </cellXfs>
  <cellStyles count="5">
    <cellStyle name="20% - 4. jelölőszín" xfId="3" builtinId="42"/>
    <cellStyle name="60% - 3. jelölőszín" xfId="2" builtinId="40"/>
    <cellStyle name="Figyelmeztetés" xfId="1" builtinId="11"/>
    <cellStyle name="Jelölőszín 5" xfId="4" builtinId="45"/>
    <cellStyle name="Normál" xfId="0" builtinId="0"/>
  </cellStyles>
  <dxfs count="20"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6" formatCode="#,##0\ &quot;Ft&quot;"/>
      <border diagonalUp="0" diagonalDown="0" outline="0">
        <left/>
        <right style="thick">
          <color rgb="FFFF0000"/>
        </right>
      </border>
    </dxf>
    <dxf>
      <numFmt numFmtId="166" formatCode="#,##0\ &quot;Ft&quot;"/>
    </dxf>
    <dxf>
      <numFmt numFmtId="166" formatCode="#,##0\ &quot;Ft&quot;"/>
    </dxf>
    <dxf>
      <numFmt numFmtId="166" formatCode="#,##0\ &quot;Ft&quot;"/>
    </dxf>
    <dxf>
      <numFmt numFmtId="165" formatCode="_-* #,##0\ &quot;Ft&quot;_-;\-* #,##0\ &quot;Ft&quot;_-;_-* &quot;-&quot;??\ &quot;Ft&quot;_-;_-@_-"/>
    </dxf>
    <dxf>
      <numFmt numFmtId="165" formatCode="_-* #,##0\ &quot;Ft&quot;_-;\-* #,##0\ &quot;Ft&quot;_-;_-* &quot;-&quot;??\ &quot;Ft&quot;_-;_-@_-"/>
    </dxf>
    <dxf>
      <numFmt numFmtId="164" formatCode="[$-40E]yyyy/\ mm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A5CDD8-F84F-A84A-8784-08D8865BD7F1}" name="Táblázat22465" displayName="Táblázat22465" ref="A1:R32" totalsRowShown="0" headerRowDxfId="19" dataDxfId="18">
  <autoFilter ref="A1:R32" xr:uid="{57204B99-8B02-2042-9EF3-C6C8C0E76DB1}"/>
  <tableColumns count="18">
    <tableColumn id="1" xr3:uid="{2A21EC5B-581A-4C47-9895-8ADE6C677CA3}" name="Megnevezés" dataDxfId="17"/>
    <tableColumn id="2" xr3:uid="{05CA1E84-5D4D-6147-860F-42A6B67B7DAA}" name="2024. szeptember" dataDxfId="16"/>
    <tableColumn id="3" xr3:uid="{774A2565-3FB5-1441-94A7-9CB116FF03EB}" name="2024. október" dataDxfId="15"/>
    <tableColumn id="4" xr3:uid="{B3FCCCFA-D9CA-FF4E-930A-7A0825F1E670}" name="2024. november" dataDxfId="14"/>
    <tableColumn id="5" xr3:uid="{0340B586-17BA-D440-B2B2-34085865D7AB}" name="2024. december" dataDxfId="13"/>
    <tableColumn id="6" xr3:uid="{179DB485-7E29-0C4B-95EF-4E8B681E7678}" name="2025. január" dataDxfId="12"/>
    <tableColumn id="7" xr3:uid="{ECCF2795-5F0A-F649-9EA2-5B3F688B5496}" name="2025. február" dataDxfId="11"/>
    <tableColumn id="8" xr3:uid="{ED90E818-CEC5-FA43-B8FF-D502118D0749}" name="2025. március" dataDxfId="10"/>
    <tableColumn id="9" xr3:uid="{5E65BB6F-2D76-0D49-9A5F-C65FD01E189D}" name="2025. április" dataDxfId="9"/>
    <tableColumn id="10" xr3:uid="{DC50757C-618D-2142-826D-27AEA8B71E0C}" name="2025. május" dataDxfId="8"/>
    <tableColumn id="11" xr3:uid="{8D2C8B0D-6FDA-A949-AD0D-B681DC1DD50B}" name="2025. június" dataDxfId="7"/>
    <tableColumn id="12" xr3:uid="{C43AFD43-561F-0649-9D24-25BFF9FC3271}" name="2025. július" dataDxfId="6"/>
    <tableColumn id="13" xr3:uid="{4D4F9353-24C7-5047-BF14-D4838FA3D3B7}" name="2025. augusztus" dataDxfId="5"/>
    <tableColumn id="18" xr3:uid="{CCB0F6F1-E24B-B941-8DEB-1BC41F9E6D5A}" name="2025. szeptember" dataDxfId="4" dataCellStyle="Figyelmeztetés"/>
    <tableColumn id="17" xr3:uid="{05C6020B-4C2D-D341-A2FB-A1F9A1AB3C57}" name="2025. október" dataDxfId="3" dataCellStyle="Figyelmeztetés"/>
    <tableColumn id="16" xr3:uid="{88BB232E-A441-764F-852A-329DA0B576E9}" name="2026. november" dataDxfId="2" dataCellStyle="Figyelmeztetés"/>
    <tableColumn id="15" xr3:uid="{B8302C40-F7A0-4041-8FB7-169D202B8827}" name="2025. december" dataDxfId="1" dataCellStyle="Figyelmeztetés"/>
    <tableColumn id="14" xr3:uid="{B5DDAB51-5EEB-154C-98E6-64603DB5F1EA}" name="Összegzés" dataDxfId="0" dataCellStyle="Normál">
      <calculatedColumnFormula>SUM(Táblázat22465[[#This Row],[2024. szeptember]:[2025. december]])</calculatedColumnFormula>
    </tableColumn>
  </tableColumns>
  <tableStyleInfo name="TableStyleMedium17" showFirstColumn="0" showLastColumn="1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F563-9B60-1645-AE9F-BE1929C314FC}">
  <dimension ref="A1:R32"/>
  <sheetViews>
    <sheetView tabSelected="1" zoomScale="142" workbookViewId="0">
      <pane xSplit="1" topLeftCell="B1" activePane="topRight" state="frozen"/>
      <selection pane="topRight" activeCell="A35" sqref="A35"/>
    </sheetView>
  </sheetViews>
  <sheetFormatPr baseColWidth="10" defaultRowHeight="16" x14ac:dyDescent="0.2"/>
  <cols>
    <col min="1" max="1" width="26.85546875" customWidth="1"/>
    <col min="2" max="2" width="20.5703125" customWidth="1"/>
    <col min="3" max="3" width="16.42578125" customWidth="1"/>
    <col min="4" max="4" width="18.85546875" customWidth="1"/>
    <col min="5" max="5" width="18.85546875" style="15" customWidth="1"/>
    <col min="6" max="6" width="15" customWidth="1"/>
    <col min="7" max="7" width="16" customWidth="1"/>
    <col min="8" max="8" width="16.7109375" customWidth="1"/>
    <col min="9" max="12" width="15" customWidth="1"/>
    <col min="13" max="13" width="19" customWidth="1"/>
    <col min="14" max="14" width="20.5703125" customWidth="1"/>
    <col min="15" max="15" width="16.42578125" customWidth="1"/>
    <col min="16" max="17" width="18.85546875" customWidth="1"/>
    <col min="18" max="18" width="14.85546875" customWidth="1"/>
  </cols>
  <sheetData>
    <row r="1" spans="1:18" x14ac:dyDescent="0.2">
      <c r="A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7" thickBot="1" x14ac:dyDescent="0.25">
      <c r="A2" s="3" t="s">
        <v>18</v>
      </c>
      <c r="B2" s="16">
        <v>30000000</v>
      </c>
      <c r="C2" s="16">
        <f t="shared" ref="C2:Q2" si="0">B32</f>
        <v>11445000</v>
      </c>
      <c r="D2" s="16">
        <f t="shared" si="0"/>
        <v>12045000</v>
      </c>
      <c r="E2" s="17">
        <f t="shared" si="0"/>
        <v>12645000</v>
      </c>
      <c r="F2" s="16">
        <f t="shared" si="0"/>
        <v>13045000</v>
      </c>
      <c r="G2" s="16">
        <f t="shared" si="0"/>
        <v>13545000</v>
      </c>
      <c r="H2" s="16">
        <f t="shared" si="0"/>
        <v>8045000</v>
      </c>
      <c r="I2" s="16">
        <f t="shared" si="0"/>
        <v>8445000</v>
      </c>
      <c r="J2" s="16">
        <f t="shared" si="0"/>
        <v>43745000</v>
      </c>
      <c r="K2" s="16">
        <f t="shared" si="0"/>
        <v>43920000</v>
      </c>
      <c r="L2" s="16">
        <f t="shared" si="0"/>
        <v>43020000</v>
      </c>
      <c r="M2" s="16">
        <f t="shared" si="0"/>
        <v>43220000</v>
      </c>
      <c r="N2" s="16">
        <f t="shared" si="0"/>
        <v>31395000</v>
      </c>
      <c r="O2" s="16">
        <f t="shared" si="0"/>
        <v>41395000</v>
      </c>
      <c r="P2" s="16">
        <f t="shared" si="0"/>
        <v>23395000</v>
      </c>
      <c r="Q2" s="16">
        <f t="shared" si="0"/>
        <v>18470000</v>
      </c>
      <c r="R2" s="4"/>
    </row>
    <row r="3" spans="1:18" x14ac:dyDescent="0.2">
      <c r="A3" s="5" t="s">
        <v>19</v>
      </c>
      <c r="B3" s="4">
        <v>1000000</v>
      </c>
      <c r="C3" s="4">
        <v>1000000</v>
      </c>
      <c r="D3" s="4">
        <v>1000000</v>
      </c>
      <c r="E3" s="18">
        <v>1000000</v>
      </c>
      <c r="F3" s="4">
        <v>1000000</v>
      </c>
      <c r="G3" s="4">
        <v>1000000</v>
      </c>
      <c r="H3" s="4">
        <v>1000000</v>
      </c>
      <c r="I3" s="4">
        <v>1000000</v>
      </c>
      <c r="J3" s="4">
        <v>1000000</v>
      </c>
      <c r="K3" s="4">
        <v>1000000</v>
      </c>
      <c r="L3" s="4">
        <v>1000000</v>
      </c>
      <c r="M3" s="4">
        <v>1000000</v>
      </c>
      <c r="N3" s="4">
        <v>1000000</v>
      </c>
      <c r="O3" s="4">
        <v>1000000</v>
      </c>
      <c r="P3" s="4">
        <v>1000000</v>
      </c>
      <c r="Q3" s="4">
        <v>1000000</v>
      </c>
      <c r="R3" s="4">
        <f>SUM(Táblázat22465[[#This Row],[2024. szeptember]:[2025. december]])</f>
        <v>16000000</v>
      </c>
    </row>
    <row r="4" spans="1:18" x14ac:dyDescent="0.2">
      <c r="A4" s="5" t="s">
        <v>20</v>
      </c>
      <c r="B4" s="4">
        <v>600000</v>
      </c>
      <c r="C4" s="4">
        <v>600000</v>
      </c>
      <c r="D4" s="4">
        <v>600000</v>
      </c>
      <c r="E4" s="18">
        <v>600000</v>
      </c>
      <c r="F4" s="4">
        <v>600000</v>
      </c>
      <c r="G4" s="4">
        <v>600000</v>
      </c>
      <c r="H4" s="4">
        <v>600000</v>
      </c>
      <c r="I4" s="4">
        <v>600000</v>
      </c>
      <c r="J4" s="4">
        <v>600000</v>
      </c>
      <c r="K4" s="4">
        <v>600000</v>
      </c>
      <c r="L4" s="4">
        <v>600000</v>
      </c>
      <c r="M4" s="4">
        <v>600000</v>
      </c>
      <c r="N4" s="4">
        <v>600000</v>
      </c>
      <c r="O4" s="4">
        <v>600000</v>
      </c>
      <c r="P4" s="4">
        <v>600000</v>
      </c>
      <c r="Q4" s="4">
        <v>600000</v>
      </c>
      <c r="R4" s="4">
        <f>SUM(Táblázat22465[[#This Row],[2024. szeptember]:[2025. december]])</f>
        <v>9600000</v>
      </c>
    </row>
    <row r="5" spans="1:18" x14ac:dyDescent="0.2">
      <c r="A5" s="5" t="s">
        <v>21</v>
      </c>
      <c r="B5" s="4"/>
      <c r="C5" s="4"/>
      <c r="D5" s="4"/>
      <c r="E5" s="18"/>
      <c r="F5" s="4"/>
      <c r="G5" s="4"/>
      <c r="H5" s="4"/>
      <c r="I5" s="4">
        <v>45000000</v>
      </c>
      <c r="J5" s="4"/>
      <c r="K5" s="4"/>
      <c r="L5" s="4"/>
      <c r="M5" s="4"/>
      <c r="N5" s="4"/>
      <c r="O5" s="4"/>
      <c r="P5" s="4"/>
      <c r="Q5" s="4"/>
      <c r="R5" s="4">
        <f>SUM(Táblázat22465[[#This Row],[2024. szeptember]:[2025. december]])</f>
        <v>45000000</v>
      </c>
    </row>
    <row r="6" spans="1:18" x14ac:dyDescent="0.2">
      <c r="A6" s="5" t="s">
        <v>46</v>
      </c>
      <c r="B6" s="4"/>
      <c r="C6" s="4"/>
      <c r="D6" s="4"/>
      <c r="E6" s="18"/>
      <c r="F6" s="4"/>
      <c r="G6" s="4"/>
      <c r="H6" s="4"/>
      <c r="I6" s="4"/>
      <c r="J6" s="4"/>
      <c r="K6" s="4">
        <v>10000000</v>
      </c>
      <c r="L6" s="4"/>
      <c r="M6" s="4"/>
      <c r="N6" s="4">
        <v>10000000</v>
      </c>
      <c r="O6" s="4"/>
      <c r="P6" s="4"/>
      <c r="Q6" s="4">
        <v>10000000</v>
      </c>
      <c r="R6" s="4">
        <f>SUM(Táblázat22465[[#This Row],[2024. szeptember]:[2025. december]])</f>
        <v>30000000</v>
      </c>
    </row>
    <row r="7" spans="1:18" x14ac:dyDescent="0.2">
      <c r="A7" s="5"/>
      <c r="B7" s="4"/>
      <c r="C7" s="4"/>
      <c r="D7" s="4"/>
      <c r="E7" s="1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>
        <f>SUM(Táblázat22465[[#This Row],[2024. szeptember]:[2025. december]])</f>
        <v>0</v>
      </c>
    </row>
    <row r="8" spans="1:18" x14ac:dyDescent="0.2">
      <c r="A8" s="5"/>
      <c r="B8" s="4"/>
      <c r="C8" s="4"/>
      <c r="D8" s="4"/>
      <c r="E8" s="1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f>SUM(Táblázat22465[[#This Row],[2024. szeptember]:[2025. december]])</f>
        <v>0</v>
      </c>
    </row>
    <row r="9" spans="1:18" ht="17" thickBot="1" x14ac:dyDescent="0.25">
      <c r="A9" s="3" t="s">
        <v>22</v>
      </c>
      <c r="B9" s="16">
        <f t="shared" ref="B9:Q9" si="1">SUBTOTAL(109,B3:B8)</f>
        <v>1600000</v>
      </c>
      <c r="C9" s="16">
        <f t="shared" si="1"/>
        <v>1600000</v>
      </c>
      <c r="D9" s="16">
        <f t="shared" si="1"/>
        <v>1600000</v>
      </c>
      <c r="E9" s="17">
        <f t="shared" si="1"/>
        <v>1600000</v>
      </c>
      <c r="F9" s="16">
        <f t="shared" si="1"/>
        <v>1600000</v>
      </c>
      <c r="G9" s="16">
        <f t="shared" si="1"/>
        <v>1600000</v>
      </c>
      <c r="H9" s="16">
        <f t="shared" si="1"/>
        <v>1600000</v>
      </c>
      <c r="I9" s="16">
        <f t="shared" si="1"/>
        <v>46600000</v>
      </c>
      <c r="J9" s="16">
        <f t="shared" si="1"/>
        <v>1600000</v>
      </c>
      <c r="K9" s="16">
        <f t="shared" si="1"/>
        <v>11600000</v>
      </c>
      <c r="L9" s="16">
        <f t="shared" si="1"/>
        <v>1600000</v>
      </c>
      <c r="M9" s="16">
        <f t="shared" si="1"/>
        <v>1600000</v>
      </c>
      <c r="N9" s="16">
        <f t="shared" si="1"/>
        <v>11600000</v>
      </c>
      <c r="O9" s="16">
        <f t="shared" si="1"/>
        <v>1600000</v>
      </c>
      <c r="P9" s="16">
        <f t="shared" si="1"/>
        <v>1600000</v>
      </c>
      <c r="Q9" s="16">
        <f t="shared" si="1"/>
        <v>11600000</v>
      </c>
      <c r="R9" s="6">
        <f>SUM(Táblázat22465[[#This Row],[2024. szeptember]:[2025. december]])</f>
        <v>100600000</v>
      </c>
    </row>
    <row r="10" spans="1:18" x14ac:dyDescent="0.2">
      <c r="A10" s="7" t="s">
        <v>23</v>
      </c>
      <c r="B10" s="8">
        <v>1000000</v>
      </c>
      <c r="C10" s="8">
        <v>1000000</v>
      </c>
      <c r="D10" s="8">
        <v>1000000</v>
      </c>
      <c r="E10" s="19">
        <v>1000000</v>
      </c>
      <c r="F10" s="8">
        <v>1000000</v>
      </c>
      <c r="G10" s="8">
        <v>1000000</v>
      </c>
      <c r="H10" s="8">
        <v>1000000</v>
      </c>
      <c r="I10" s="8">
        <v>1000000</v>
      </c>
      <c r="J10" s="8">
        <v>1000000</v>
      </c>
      <c r="K10" s="8">
        <v>1000000</v>
      </c>
      <c r="L10" s="8">
        <v>1000000</v>
      </c>
      <c r="M10" s="8">
        <v>1000000</v>
      </c>
      <c r="N10" s="8">
        <v>1000000</v>
      </c>
      <c r="O10" s="8">
        <v>1000000</v>
      </c>
      <c r="P10" s="8">
        <v>1000000</v>
      </c>
      <c r="Q10" s="8">
        <v>1000000</v>
      </c>
      <c r="R10" s="8">
        <f>SUM(Táblázat22465[[#This Row],[2024. szeptember]:[2025. december]])</f>
        <v>16000000</v>
      </c>
    </row>
    <row r="11" spans="1:18" ht="17" thickBot="1" x14ac:dyDescent="0.25">
      <c r="A11" s="7" t="s">
        <v>32</v>
      </c>
      <c r="B11" s="8"/>
      <c r="C11" s="8"/>
      <c r="D11" s="8"/>
      <c r="E11" s="19"/>
      <c r="F11" s="8"/>
      <c r="G11" s="8"/>
      <c r="H11" s="8"/>
      <c r="I11" s="8"/>
      <c r="J11" s="8"/>
      <c r="K11" s="8"/>
      <c r="L11" s="8">
        <v>100000</v>
      </c>
      <c r="M11" s="8">
        <v>100000</v>
      </c>
      <c r="N11" s="8">
        <v>100000</v>
      </c>
      <c r="O11" s="8">
        <v>200000</v>
      </c>
      <c r="P11" s="8">
        <v>200000</v>
      </c>
      <c r="Q11" s="8">
        <v>200000</v>
      </c>
      <c r="R11" s="8">
        <f>SUM(Táblázat22465[[#This Row],[2024. szeptember]:[2025. december]])</f>
        <v>900000</v>
      </c>
    </row>
    <row r="12" spans="1:18" x14ac:dyDescent="0.2">
      <c r="A12" s="5" t="s">
        <v>25</v>
      </c>
      <c r="B12" s="4">
        <v>3000000</v>
      </c>
      <c r="C12" s="4"/>
      <c r="D12" s="4"/>
      <c r="E12" s="18"/>
      <c r="F12" s="4"/>
      <c r="G12" s="4">
        <v>6000000</v>
      </c>
      <c r="H12" s="4"/>
      <c r="I12" s="4">
        <v>8000000</v>
      </c>
      <c r="J12" s="4"/>
      <c r="K12" s="4">
        <v>11000000</v>
      </c>
      <c r="L12" s="4"/>
      <c r="M12" s="4">
        <v>12000000</v>
      </c>
      <c r="N12" s="4"/>
      <c r="O12" s="4">
        <v>15000000</v>
      </c>
      <c r="P12" s="4"/>
      <c r="Q12" s="4">
        <v>15000000</v>
      </c>
      <c r="R12" s="9">
        <f>SUM(Táblázat22465[[#This Row],[2024. szeptember]:[2025. december]])</f>
        <v>70000000</v>
      </c>
    </row>
    <row r="13" spans="1:18" x14ac:dyDescent="0.2">
      <c r="A13" s="5" t="s">
        <v>26</v>
      </c>
      <c r="B13" s="4">
        <v>15000000</v>
      </c>
      <c r="C13" s="4"/>
      <c r="D13" s="4"/>
      <c r="E13" s="1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0">
        <f>SUM(Táblázat22465[[#This Row],[2024. szeptember]:[2025. december]])</f>
        <v>15000000</v>
      </c>
    </row>
    <row r="14" spans="1:18" x14ac:dyDescent="0.2">
      <c r="A14" s="5" t="s">
        <v>27</v>
      </c>
      <c r="B14" s="4">
        <v>1000000</v>
      </c>
      <c r="C14" s="4"/>
      <c r="D14" s="4"/>
      <c r="E14" s="18">
        <v>200000</v>
      </c>
      <c r="F14" s="4"/>
      <c r="G14" s="4">
        <v>100000</v>
      </c>
      <c r="H14" s="4">
        <v>200000</v>
      </c>
      <c r="I14" s="4"/>
      <c r="J14" s="4">
        <v>100000</v>
      </c>
      <c r="K14" s="4">
        <v>200000</v>
      </c>
      <c r="L14" s="4"/>
      <c r="M14" s="4"/>
      <c r="N14" s="4">
        <v>200000</v>
      </c>
      <c r="O14" s="4">
        <v>100000</v>
      </c>
      <c r="P14" s="4"/>
      <c r="Q14" s="4">
        <v>700000</v>
      </c>
      <c r="R14" s="10">
        <f>SUM(Táblázat22465[[#This Row],[2024. szeptember]:[2025. december]])</f>
        <v>2800000</v>
      </c>
    </row>
    <row r="15" spans="1:18" x14ac:dyDescent="0.2">
      <c r="A15" s="5" t="s">
        <v>28</v>
      </c>
      <c r="B15" s="4">
        <v>15000</v>
      </c>
      <c r="C15" s="4"/>
      <c r="D15" s="4"/>
      <c r="E15" s="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0">
        <f>SUM(Táblázat22465[[#This Row],[2024. szeptember]:[2025. december]])</f>
        <v>15000</v>
      </c>
    </row>
    <row r="16" spans="1:18" x14ac:dyDescent="0.2">
      <c r="A16" s="5" t="s">
        <v>29</v>
      </c>
      <c r="B16" s="4">
        <v>140000</v>
      </c>
      <c r="C16" s="4"/>
      <c r="D16" s="4"/>
      <c r="E16" s="1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0">
        <f>SUM(Táblázat22465[[#This Row],[2024. szeptember]:[2025. december]])</f>
        <v>140000</v>
      </c>
    </row>
    <row r="17" spans="1:18" x14ac:dyDescent="0.2">
      <c r="A17" s="5" t="s">
        <v>30</v>
      </c>
      <c r="B17" s="4"/>
      <c r="C17" s="4"/>
      <c r="D17" s="4"/>
      <c r="E17" s="18"/>
      <c r="F17" s="4">
        <v>50000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0">
        <f>SUM(Táblázat22465[[#This Row],[2024. szeptember]:[2025. december]])</f>
        <v>50000</v>
      </c>
    </row>
    <row r="18" spans="1:18" x14ac:dyDescent="0.2">
      <c r="A18" s="5" t="s">
        <v>31</v>
      </c>
      <c r="B18" s="4"/>
      <c r="C18" s="4"/>
      <c r="D18" s="4"/>
      <c r="E18" s="18"/>
      <c r="F18" s="4">
        <v>50000</v>
      </c>
      <c r="G18" s="4"/>
      <c r="H18" s="4"/>
      <c r="I18" s="4"/>
      <c r="J18" s="4">
        <v>25000</v>
      </c>
      <c r="K18" s="4"/>
      <c r="L18" s="4"/>
      <c r="M18" s="4">
        <v>25000</v>
      </c>
      <c r="N18" s="4"/>
      <c r="O18" s="4"/>
      <c r="P18" s="4">
        <v>25000</v>
      </c>
      <c r="Q18" s="4"/>
      <c r="R18" s="10">
        <f>SUM(Táblázat22465[[#This Row],[2024. szeptember]:[2025. december]])</f>
        <v>125000</v>
      </c>
    </row>
    <row r="19" spans="1:18" x14ac:dyDescent="0.2">
      <c r="A19" s="5" t="s">
        <v>24</v>
      </c>
      <c r="B19" s="4"/>
      <c r="C19" s="4"/>
      <c r="D19" s="4"/>
      <c r="E19" s="18"/>
      <c r="F19" s="4"/>
      <c r="G19" s="4"/>
      <c r="H19" s="4"/>
      <c r="I19" s="4">
        <v>300000</v>
      </c>
      <c r="J19" s="4">
        <v>300000</v>
      </c>
      <c r="K19" s="4">
        <v>300000</v>
      </c>
      <c r="L19" s="4">
        <v>300000</v>
      </c>
      <c r="M19" s="4">
        <v>300000</v>
      </c>
      <c r="N19" s="4">
        <v>300000</v>
      </c>
      <c r="O19" s="4">
        <v>300000</v>
      </c>
      <c r="P19" s="4">
        <v>300000</v>
      </c>
      <c r="Q19" s="4">
        <v>300000</v>
      </c>
      <c r="R19" s="10">
        <f>SUM(Táblázat22465[[#This Row],[2024. szeptember]:[2025. december]])</f>
        <v>2700000</v>
      </c>
    </row>
    <row r="20" spans="1:18" x14ac:dyDescent="0.2">
      <c r="A20" s="5" t="s">
        <v>33</v>
      </c>
      <c r="B20" s="4"/>
      <c r="C20" s="4"/>
      <c r="D20" s="4"/>
      <c r="E20" s="18"/>
      <c r="F20" s="4"/>
      <c r="G20" s="4"/>
      <c r="H20" s="4"/>
      <c r="I20" s="4">
        <v>2000000</v>
      </c>
      <c r="J20" s="4"/>
      <c r="K20" s="4"/>
      <c r="L20" s="4"/>
      <c r="M20" s="4"/>
      <c r="N20" s="4"/>
      <c r="O20" s="4"/>
      <c r="P20" s="4"/>
      <c r="Q20" s="4"/>
      <c r="R20" s="10">
        <f>SUM(Táblázat22465[[#This Row],[2024. szeptember]:[2025. december]])</f>
        <v>2000000</v>
      </c>
    </row>
    <row r="21" spans="1:18" x14ac:dyDescent="0.2">
      <c r="A21" s="5" t="s">
        <v>34</v>
      </c>
      <c r="B21" s="4"/>
      <c r="C21" s="4"/>
      <c r="D21" s="4"/>
      <c r="E21" s="1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50000</v>
      </c>
      <c r="R21" s="10">
        <f>SUM(Táblázat22465[[#This Row],[2024. szeptember]:[2025. december]])</f>
        <v>50000</v>
      </c>
    </row>
    <row r="22" spans="1:18" x14ac:dyDescent="0.2">
      <c r="A22" s="5" t="s">
        <v>35</v>
      </c>
      <c r="B22" s="4"/>
      <c r="C22" s="4"/>
      <c r="D22" s="4"/>
      <c r="E22" s="1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150000</v>
      </c>
      <c r="R22" s="10">
        <f>SUM(Táblázat22465[[#This Row],[2024. szeptember]:[2025. december]])</f>
        <v>150000</v>
      </c>
    </row>
    <row r="23" spans="1:18" x14ac:dyDescent="0.2">
      <c r="A23" s="5" t="s">
        <v>36</v>
      </c>
      <c r="B23" s="4"/>
      <c r="C23" s="4"/>
      <c r="D23" s="4"/>
      <c r="E23" s="1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150000</v>
      </c>
      <c r="R23" s="10">
        <f>SUM(Táblázat22465[[#This Row],[2024. szeptember]:[2025. december]])</f>
        <v>150000</v>
      </c>
    </row>
    <row r="24" spans="1:18" x14ac:dyDescent="0.2">
      <c r="A24" s="5" t="s">
        <v>37</v>
      </c>
      <c r="B24" s="4"/>
      <c r="C24" s="4"/>
      <c r="D24" s="4"/>
      <c r="E24" s="1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v>150000</v>
      </c>
      <c r="R24" s="10">
        <f>SUM(Táblázat22465[[#This Row],[2024. szeptember]:[2025. december]])</f>
        <v>150000</v>
      </c>
    </row>
    <row r="25" spans="1:18" x14ac:dyDescent="0.2">
      <c r="A25" s="5" t="s">
        <v>38</v>
      </c>
      <c r="B25" s="4"/>
      <c r="C25" s="4"/>
      <c r="D25" s="4"/>
      <c r="E25" s="1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v>1000000</v>
      </c>
      <c r="R25" s="10">
        <f>SUM(Táblázat22465[[#This Row],[2024. szeptember]:[2025. december]])</f>
        <v>1000000</v>
      </c>
    </row>
    <row r="26" spans="1:18" x14ac:dyDescent="0.2">
      <c r="A26" s="11" t="s">
        <v>39</v>
      </c>
      <c r="B26" s="20"/>
      <c r="C26" s="20"/>
      <c r="D26" s="20"/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>
        <v>5000000</v>
      </c>
      <c r="Q26" s="20">
        <v>5000000</v>
      </c>
      <c r="R26" s="10">
        <f>SUM(Táblázat22465[[#This Row],[2024. szeptember]:[2025. december]])</f>
        <v>10000000</v>
      </c>
    </row>
    <row r="27" spans="1:18" x14ac:dyDescent="0.2">
      <c r="A27" s="5" t="s">
        <v>40</v>
      </c>
      <c r="B27" s="4"/>
      <c r="C27" s="4"/>
      <c r="D27" s="4"/>
      <c r="E27" s="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>
        <v>250000</v>
      </c>
      <c r="R27" s="10">
        <f>SUM(Táblázat22465[[#This Row],[2024. szeptember]:[2025. december]])</f>
        <v>250000</v>
      </c>
    </row>
    <row r="28" spans="1:18" s="12" customFormat="1" x14ac:dyDescent="0.2">
      <c r="A28" s="5" t="s">
        <v>41</v>
      </c>
      <c r="B28" s="4"/>
      <c r="C28" s="4"/>
      <c r="D28" s="4"/>
      <c r="E28" s="1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>
        <v>200000</v>
      </c>
      <c r="R28" s="10">
        <f>SUM(Táblázat22465[[#This Row],[2024. szeptember]:[2025. december]])</f>
        <v>200000</v>
      </c>
    </row>
    <row r="29" spans="1:18" s="12" customFormat="1" x14ac:dyDescent="0.2">
      <c r="A29" s="11" t="s">
        <v>42</v>
      </c>
      <c r="B29" s="20"/>
      <c r="C29" s="20"/>
      <c r="D29" s="20"/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>
        <v>3000000</v>
      </c>
      <c r="P29" s="20"/>
      <c r="Q29" s="20"/>
      <c r="R29" s="10">
        <f>SUM(Táblázat22465[[#This Row],[2024. szeptember]:[2025. december]])</f>
        <v>3000000</v>
      </c>
    </row>
    <row r="30" spans="1:18" x14ac:dyDescent="0.2">
      <c r="A30" s="11" t="s">
        <v>43</v>
      </c>
      <c r="B30" s="20"/>
      <c r="C30" s="20"/>
      <c r="D30" s="20"/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>
        <v>4000000</v>
      </c>
      <c r="R30" s="10">
        <f>SUM(Táblázat22465[[#This Row],[2024. szeptember]:[2025. december]])</f>
        <v>4000000</v>
      </c>
    </row>
    <row r="31" spans="1:18" ht="17" thickBot="1" x14ac:dyDescent="0.25">
      <c r="A31" s="3" t="s">
        <v>44</v>
      </c>
      <c r="B31" s="16">
        <f t="shared" ref="B31:Q31" si="2">SUBTOTAL(109,B10:B30)</f>
        <v>20155000</v>
      </c>
      <c r="C31" s="16">
        <f t="shared" si="2"/>
        <v>1000000</v>
      </c>
      <c r="D31" s="16">
        <f t="shared" si="2"/>
        <v>1000000</v>
      </c>
      <c r="E31" s="17">
        <f t="shared" si="2"/>
        <v>1200000</v>
      </c>
      <c r="F31" s="16">
        <f t="shared" si="2"/>
        <v>1100000</v>
      </c>
      <c r="G31" s="16">
        <f t="shared" si="2"/>
        <v>7100000</v>
      </c>
      <c r="H31" s="16">
        <f t="shared" si="2"/>
        <v>1200000</v>
      </c>
      <c r="I31" s="16">
        <f t="shared" si="2"/>
        <v>11300000</v>
      </c>
      <c r="J31" s="16">
        <f t="shared" si="2"/>
        <v>1425000</v>
      </c>
      <c r="K31" s="16">
        <f t="shared" si="2"/>
        <v>12500000</v>
      </c>
      <c r="L31" s="16">
        <f t="shared" si="2"/>
        <v>1400000</v>
      </c>
      <c r="M31" s="16">
        <f t="shared" si="2"/>
        <v>13425000</v>
      </c>
      <c r="N31" s="16">
        <f t="shared" si="2"/>
        <v>1600000</v>
      </c>
      <c r="O31" s="16">
        <f t="shared" si="2"/>
        <v>19600000</v>
      </c>
      <c r="P31" s="16">
        <f t="shared" si="2"/>
        <v>6525000</v>
      </c>
      <c r="Q31" s="16">
        <f t="shared" si="2"/>
        <v>28150000</v>
      </c>
      <c r="R31" s="13">
        <f>SUM(R12:R30)</f>
        <v>111780000</v>
      </c>
    </row>
    <row r="32" spans="1:18" x14ac:dyDescent="0.2">
      <c r="A32" s="14" t="s">
        <v>45</v>
      </c>
      <c r="B32" s="22">
        <f t="shared" ref="B32:Q32" si="3">B2+B9-B31</f>
        <v>11445000</v>
      </c>
      <c r="C32" s="22">
        <f t="shared" si="3"/>
        <v>12045000</v>
      </c>
      <c r="D32" s="22">
        <f t="shared" si="3"/>
        <v>12645000</v>
      </c>
      <c r="E32" s="23">
        <f t="shared" si="3"/>
        <v>13045000</v>
      </c>
      <c r="F32" s="22">
        <f t="shared" si="3"/>
        <v>13545000</v>
      </c>
      <c r="G32" s="22">
        <f t="shared" si="3"/>
        <v>8045000</v>
      </c>
      <c r="H32" s="22">
        <f t="shared" si="3"/>
        <v>8445000</v>
      </c>
      <c r="I32" s="22">
        <f t="shared" si="3"/>
        <v>43745000</v>
      </c>
      <c r="J32" s="22">
        <f t="shared" si="3"/>
        <v>43920000</v>
      </c>
      <c r="K32" s="22">
        <f t="shared" si="3"/>
        <v>43020000</v>
      </c>
      <c r="L32" s="22">
        <f t="shared" si="3"/>
        <v>43220000</v>
      </c>
      <c r="M32" s="22">
        <f t="shared" si="3"/>
        <v>31395000</v>
      </c>
      <c r="N32" s="22">
        <f t="shared" si="3"/>
        <v>41395000</v>
      </c>
      <c r="O32" s="22">
        <f t="shared" si="3"/>
        <v>23395000</v>
      </c>
      <c r="P32" s="22">
        <f t="shared" si="3"/>
        <v>18470000</v>
      </c>
      <c r="Q32" s="22">
        <f t="shared" si="3"/>
        <v>1920000</v>
      </c>
      <c r="R32" s="4">
        <f>Táblázat22465[[#This Row],[2025. december]]</f>
        <v>1920000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Cashflow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 Szurovecz</dc:creator>
  <cp:lastModifiedBy>János Szurovecz</cp:lastModifiedBy>
  <dcterms:created xsi:type="dcterms:W3CDTF">2025-01-05T22:42:17Z</dcterms:created>
  <dcterms:modified xsi:type="dcterms:W3CDTF">2025-01-07T17:12:52Z</dcterms:modified>
</cp:coreProperties>
</file>